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Tabela _Contrato_2025" sheetId="1" r:id="rId1"/>
    <sheet name="402_Publicar_2025" sheetId="2" r:id="rId2"/>
    <sheet name="417_Publicar_2025_2" sheetId="3" r:id="rId3"/>
  </sheets>
  <definedNames>
    <definedName name="_xlnm.Print_Area" localSheetId="1">'402_Publicar_2025'!$B$1:$E$25</definedName>
    <definedName name="_xlnm.Print_Area" localSheetId="2">'417_Publicar_2025_2'!$B$1:$E$25</definedName>
    <definedName name="_xlnm.Print_Area" localSheetId="0">'Tabela _Contrato_2025'!$A$1:$G$43</definedName>
  </definedNames>
  <calcPr calcId="12451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5" i="3"/>
  <c r="E24"/>
  <c r="E23"/>
  <c r="E22"/>
  <c r="E21"/>
  <c r="E20"/>
  <c r="E19"/>
  <c r="E18"/>
  <c r="E17"/>
  <c r="E16"/>
  <c r="E15"/>
  <c r="E14"/>
  <c r="E13"/>
  <c r="E12"/>
  <c r="E11"/>
  <c r="E10"/>
  <c r="E25" s="1"/>
  <c r="E9"/>
  <c r="E8"/>
  <c r="E7"/>
  <c r="C25" i="2"/>
  <c r="E24"/>
  <c r="E23"/>
  <c r="E22"/>
  <c r="E21"/>
  <c r="E20"/>
  <c r="E19"/>
  <c r="E18"/>
  <c r="E17"/>
  <c r="E16"/>
  <c r="E15"/>
  <c r="E14"/>
  <c r="E13"/>
  <c r="E12"/>
  <c r="E11"/>
  <c r="E10"/>
  <c r="E25" s="1"/>
  <c r="E9"/>
  <c r="E8"/>
  <c r="E7"/>
  <c r="C40" i="1"/>
  <c r="F39"/>
  <c r="G39" s="1"/>
  <c r="E39"/>
  <c r="F38"/>
  <c r="G38" s="1"/>
  <c r="E38"/>
  <c r="F37"/>
  <c r="G37" s="1"/>
  <c r="E37"/>
  <c r="F36"/>
  <c r="G36" s="1"/>
  <c r="E36"/>
  <c r="F35"/>
  <c r="G35" s="1"/>
  <c r="E35"/>
  <c r="G34"/>
  <c r="F34"/>
  <c r="E34"/>
  <c r="G33"/>
  <c r="F33"/>
  <c r="E33"/>
  <c r="F32"/>
  <c r="G32" s="1"/>
  <c r="E32"/>
  <c r="F31"/>
  <c r="G31" s="1"/>
  <c r="G40" s="1"/>
  <c r="E31"/>
  <c r="E40" s="1"/>
  <c r="C26"/>
  <c r="G25"/>
  <c r="F25"/>
  <c r="E25"/>
  <c r="G24"/>
  <c r="F24"/>
  <c r="E24"/>
  <c r="F23"/>
  <c r="G23" s="1"/>
  <c r="E23"/>
  <c r="F22"/>
  <c r="G22" s="1"/>
  <c r="E22"/>
  <c r="G21"/>
  <c r="F21"/>
  <c r="E21"/>
  <c r="G20"/>
  <c r="F20"/>
  <c r="E20"/>
  <c r="F19"/>
  <c r="G19" s="1"/>
  <c r="E19"/>
  <c r="F18"/>
  <c r="G18" s="1"/>
  <c r="E18"/>
  <c r="G17"/>
  <c r="F17"/>
  <c r="E17"/>
  <c r="G16"/>
  <c r="F16"/>
  <c r="E16"/>
  <c r="F15"/>
  <c r="G15" s="1"/>
  <c r="E15"/>
  <c r="F14"/>
  <c r="G14" s="1"/>
  <c r="E14"/>
  <c r="G13"/>
  <c r="F13"/>
  <c r="E13"/>
  <c r="G12"/>
  <c r="F12"/>
  <c r="E12"/>
  <c r="F11"/>
  <c r="G11" s="1"/>
  <c r="E11"/>
  <c r="F10"/>
  <c r="G10" s="1"/>
  <c r="E10"/>
  <c r="G9"/>
  <c r="F9"/>
  <c r="E9"/>
  <c r="G8"/>
  <c r="F8"/>
  <c r="E8"/>
  <c r="F7"/>
  <c r="G7" s="1"/>
  <c r="E7"/>
  <c r="E26" s="1"/>
  <c r="G41" l="1"/>
  <c r="G26"/>
  <c r="G27" s="1"/>
  <c r="G43" l="1"/>
</calcChain>
</file>

<file path=xl/sharedStrings.xml><?xml version="1.0" encoding="utf-8"?>
<sst xmlns="http://schemas.openxmlformats.org/spreadsheetml/2006/main" count="49" uniqueCount="31">
  <si>
    <t>VALORES DAS CONTRIBUIÇÕES MENSAIS DOS MUNICÍPIOS DA BAHIA</t>
  </si>
  <si>
    <t>IGPM</t>
  </si>
  <si>
    <t>Índices do FPM</t>
  </si>
  <si>
    <t>Total de Municípios</t>
  </si>
  <si>
    <t>Valor em 2024</t>
  </si>
  <si>
    <t>Valor total</t>
  </si>
  <si>
    <t xml:space="preserve">SUB TOTAL </t>
  </si>
  <si>
    <t>SALDO DO VALOR A ARRECADAR MENSAL</t>
  </si>
  <si>
    <t>Total Corigido para 2025</t>
  </si>
  <si>
    <t>Diferença</t>
  </si>
  <si>
    <t>TOTAL GERAL</t>
  </si>
  <si>
    <t>VALORES DAS CONTRIBUIÇÕES MENSAIS DOS MUNICÍPIOS DA BAHIA PARA O ANO DE 2025</t>
  </si>
  <si>
    <t>Valor em 2025</t>
  </si>
  <si>
    <t>0.60</t>
  </si>
  <si>
    <t>0.80</t>
  </si>
  <si>
    <t>1.00</t>
  </si>
  <si>
    <t>1.20</t>
  </si>
  <si>
    <t>1.40</t>
  </si>
  <si>
    <t>1.60</t>
  </si>
  <si>
    <t>1.80</t>
  </si>
  <si>
    <t>2.00</t>
  </si>
  <si>
    <t>2.20</t>
  </si>
  <si>
    <t>2.40</t>
  </si>
  <si>
    <t>2.60</t>
  </si>
  <si>
    <t>2.80</t>
  </si>
  <si>
    <t>3.00</t>
  </si>
  <si>
    <t>3.20</t>
  </si>
  <si>
    <t>3.40</t>
  </si>
  <si>
    <t>3.60</t>
  </si>
  <si>
    <t>4.00</t>
  </si>
  <si>
    <t>9.00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</si>
</sst>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7E5"/>
      </patternFill>
    </fill>
    <fill>
      <patternFill patternType="solid">
        <fgColor rgb="FFFDE9A9"/>
        <bgColor rgb="FFFFFFCC"/>
      </patternFill>
    </fill>
    <fill>
      <patternFill patternType="solid">
        <fgColor rgb="FFDEE7E5"/>
        <bgColor rgb="FFDDDDDD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5" fillId="0" borderId="0" applyBorder="0" applyProtection="0"/>
    <xf numFmtId="0" fontId="4" fillId="2" borderId="1" applyProtection="0"/>
    <xf numFmtId="0" fontId="5" fillId="0" borderId="0" applyBorder="0" applyProtection="0"/>
    <xf numFmtId="0" fontId="6" fillId="0" borderId="0" applyBorder="0" applyProtection="0"/>
    <xf numFmtId="0" fontId="15" fillId="0" borderId="0" applyBorder="0" applyProtection="0"/>
    <xf numFmtId="0" fontId="7" fillId="3" borderId="0" applyBorder="0" applyProtection="0"/>
    <xf numFmtId="0" fontId="8" fillId="2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12" fillId="6" borderId="0" applyBorder="0" applyProtection="0"/>
    <xf numFmtId="0" fontId="12" fillId="7" borderId="0" applyBorder="0" applyProtection="0"/>
    <xf numFmtId="0" fontId="11" fillId="8" borderId="0" applyBorder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0" fillId="9" borderId="2" xfId="0" applyNumberFormat="1" applyFill="1" applyBorder="1" applyAlignment="1">
      <alignment vertical="center"/>
    </xf>
    <xf numFmtId="164" fontId="0" fillId="10" borderId="2" xfId="0" applyNumberForma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4" fontId="0" fillId="10" borderId="2" xfId="0" applyNumberFormat="1" applyFill="1" applyBorder="1" applyAlignment="1">
      <alignment vertical="center"/>
    </xf>
    <xf numFmtId="164" fontId="14" fillId="0" borderId="2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center" vertical="center"/>
    </xf>
    <xf numFmtId="4" fontId="14" fillId="9" borderId="2" xfId="0" applyNumberFormat="1" applyFont="1" applyFill="1" applyBorder="1" applyAlignment="1">
      <alignment vertical="center"/>
    </xf>
    <xf numFmtId="4" fontId="14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4" fontId="14" fillId="9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vertical="center"/>
    </xf>
    <xf numFmtId="0" fontId="0" fillId="0" borderId="0" xfId="0" applyFont="1" applyAlignment="1">
      <alignment wrapText="1"/>
    </xf>
    <xf numFmtId="4" fontId="0" fillId="0" borderId="6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4" fontId="0" fillId="9" borderId="6" xfId="0" applyNumberFormat="1" applyFill="1" applyBorder="1" applyAlignment="1">
      <alignment vertical="center"/>
    </xf>
    <xf numFmtId="4" fontId="0" fillId="10" borderId="2" xfId="0" applyNumberFormat="1" applyFill="1" applyBorder="1" applyAlignment="1">
      <alignment horizontal="center" vertical="center"/>
    </xf>
    <xf numFmtId="3" fontId="0" fillId="10" borderId="2" xfId="0" applyNumberFormat="1" applyFill="1" applyBorder="1" applyAlignment="1">
      <alignment horizontal="center" vertical="center"/>
    </xf>
    <xf numFmtId="4" fontId="0" fillId="0" borderId="6" xfId="0" applyNumberFormat="1" applyFont="1" applyBorder="1" applyAlignment="1">
      <alignment horizontal="right" vertical="center" wrapText="1"/>
    </xf>
    <xf numFmtId="4" fontId="0" fillId="10" borderId="2" xfId="0" applyNumberFormat="1" applyFill="1" applyBorder="1" applyAlignment="1">
      <alignment horizontal="right" vertical="center"/>
    </xf>
    <xf numFmtId="164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al" xfId="0" builtinId="0"/>
    <cellStyle name="Note" xfId="5"/>
    <cellStyle name="Status" xfId="8"/>
    <cellStyle name="Text" xfId="4"/>
    <cellStyle name="Warning" xfId="12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A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23040</xdr:colOff>
      <xdr:row>0</xdr:row>
      <xdr:rowOff>80280</xdr:rowOff>
    </xdr:from>
    <xdr:to>
      <xdr:col>6</xdr:col>
      <xdr:colOff>929880</xdr:colOff>
      <xdr:row>3</xdr:row>
      <xdr:rowOff>134280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35160" y="80280"/>
          <a:ext cx="6140520" cy="541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21240</xdr:colOff>
      <xdr:row>0</xdr:row>
      <xdr:rowOff>95760</xdr:rowOff>
    </xdr:from>
    <xdr:to>
      <xdr:col>4</xdr:col>
      <xdr:colOff>147600</xdr:colOff>
      <xdr:row>3</xdr:row>
      <xdr:rowOff>149760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3760" y="95760"/>
          <a:ext cx="2883600" cy="541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21240</xdr:colOff>
      <xdr:row>0</xdr:row>
      <xdr:rowOff>95760</xdr:rowOff>
    </xdr:from>
    <xdr:to>
      <xdr:col>4</xdr:col>
      <xdr:colOff>147600</xdr:colOff>
      <xdr:row>3</xdr:row>
      <xdr:rowOff>149760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3760" y="95760"/>
          <a:ext cx="2883600" cy="541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3"/>
  <sheetViews>
    <sheetView showGridLines="0" tabSelected="1" workbookViewId="0">
      <selection activeCell="G6" sqref="G6"/>
    </sheetView>
  </sheetViews>
  <sheetFormatPr defaultRowHeight="12.75"/>
  <cols>
    <col min="1" max="1" width="4.42578125" style="1" customWidth="1"/>
    <col min="2" max="2" width="15.85546875" style="2" customWidth="1"/>
    <col min="3" max="3" width="15.85546875" style="3" customWidth="1"/>
    <col min="4" max="4" width="12.140625" style="4" customWidth="1"/>
    <col min="5" max="5" width="14.5703125" style="4" customWidth="1"/>
    <col min="6" max="6" width="15.7109375" style="1" customWidth="1"/>
    <col min="7" max="7" width="15.28515625" style="1" customWidth="1"/>
    <col min="8" max="8" width="3.42578125" style="1" customWidth="1"/>
    <col min="9" max="1025" width="11.5703125" style="1"/>
  </cols>
  <sheetData>
    <row r="1" spans="1:7">
      <c r="A1" s="5"/>
      <c r="B1" s="6"/>
      <c r="C1" s="7"/>
      <c r="D1" s="8"/>
      <c r="E1" s="8"/>
      <c r="F1" s="5"/>
      <c r="G1" s="5"/>
    </row>
    <row r="2" spans="1:7">
      <c r="A2" s="5"/>
      <c r="B2" s="6"/>
      <c r="C2" s="7"/>
      <c r="D2" s="8"/>
      <c r="E2" s="8"/>
      <c r="F2" s="5"/>
      <c r="G2" s="5"/>
    </row>
    <row r="3" spans="1:7">
      <c r="A3" s="5"/>
      <c r="B3" s="6"/>
      <c r="C3" s="7"/>
      <c r="D3" s="8"/>
      <c r="E3" s="8"/>
      <c r="F3" s="5"/>
      <c r="G3" s="5"/>
    </row>
    <row r="4" spans="1:7">
      <c r="A4" s="5"/>
      <c r="B4" s="6"/>
      <c r="C4" s="7"/>
      <c r="D4" s="8"/>
      <c r="E4" s="8"/>
      <c r="F4" s="5"/>
      <c r="G4" s="5"/>
    </row>
    <row r="5" spans="1:7" ht="27.6" customHeight="1">
      <c r="A5" s="5"/>
      <c r="B5" s="46" t="s">
        <v>0</v>
      </c>
      <c r="C5" s="46"/>
      <c r="D5" s="46"/>
      <c r="E5" s="46"/>
      <c r="F5" s="9" t="s">
        <v>1</v>
      </c>
      <c r="G5" s="10"/>
    </row>
    <row r="6" spans="1:7" ht="25.5">
      <c r="A6" s="5"/>
      <c r="B6" s="11" t="s">
        <v>2</v>
      </c>
      <c r="C6" s="12" t="s">
        <v>3</v>
      </c>
      <c r="D6" s="9" t="s">
        <v>4</v>
      </c>
      <c r="E6" s="9" t="s">
        <v>5</v>
      </c>
      <c r="F6" s="13">
        <v>0.1</v>
      </c>
      <c r="G6" s="9" t="s">
        <v>8</v>
      </c>
    </row>
    <row r="7" spans="1:7">
      <c r="A7" s="5"/>
      <c r="B7" s="14">
        <v>0.6</v>
      </c>
      <c r="C7" s="15">
        <v>64</v>
      </c>
      <c r="D7" s="16">
        <v>1585</v>
      </c>
      <c r="E7" s="17">
        <f t="shared" ref="E7:E25" si="0">+C7*D7</f>
        <v>101440</v>
      </c>
      <c r="F7" s="16">
        <f t="shared" ref="F7:F25" si="1">IF($F$6=0,0,ROUND(((D7*$F$6)+D7),0))</f>
        <v>1744</v>
      </c>
      <c r="G7" s="16">
        <f t="shared" ref="G7:G25" si="2">+F7*C7</f>
        <v>111616</v>
      </c>
    </row>
    <row r="8" spans="1:7">
      <c r="A8" s="5"/>
      <c r="B8" s="18">
        <v>0.8</v>
      </c>
      <c r="C8" s="19">
        <v>60</v>
      </c>
      <c r="D8" s="20">
        <v>1783</v>
      </c>
      <c r="E8" s="17">
        <f t="shared" si="0"/>
        <v>106980</v>
      </c>
      <c r="F8" s="20">
        <f t="shared" si="1"/>
        <v>1961</v>
      </c>
      <c r="G8" s="20">
        <f t="shared" si="2"/>
        <v>117660</v>
      </c>
    </row>
    <row r="9" spans="1:7">
      <c r="A9" s="5"/>
      <c r="B9" s="14">
        <v>1</v>
      </c>
      <c r="C9" s="15">
        <v>61</v>
      </c>
      <c r="D9" s="16">
        <v>1982</v>
      </c>
      <c r="E9" s="17">
        <f t="shared" si="0"/>
        <v>120902</v>
      </c>
      <c r="F9" s="16">
        <f t="shared" si="1"/>
        <v>2180</v>
      </c>
      <c r="G9" s="16">
        <f t="shared" si="2"/>
        <v>132980</v>
      </c>
    </row>
    <row r="10" spans="1:7">
      <c r="A10" s="5"/>
      <c r="B10" s="18">
        <v>1.2</v>
      </c>
      <c r="C10" s="19">
        <v>78</v>
      </c>
      <c r="D10" s="20">
        <v>2179</v>
      </c>
      <c r="E10" s="17">
        <f t="shared" si="0"/>
        <v>169962</v>
      </c>
      <c r="F10" s="20">
        <f t="shared" si="1"/>
        <v>2397</v>
      </c>
      <c r="G10" s="20">
        <f t="shared" si="2"/>
        <v>186966</v>
      </c>
    </row>
    <row r="11" spans="1:7">
      <c r="A11" s="5"/>
      <c r="B11" s="14">
        <v>1.4</v>
      </c>
      <c r="C11" s="15">
        <v>44</v>
      </c>
      <c r="D11" s="16">
        <v>2379</v>
      </c>
      <c r="E11" s="17">
        <f t="shared" si="0"/>
        <v>104676</v>
      </c>
      <c r="F11" s="16">
        <f t="shared" si="1"/>
        <v>2617</v>
      </c>
      <c r="G11" s="16">
        <f t="shared" si="2"/>
        <v>115148</v>
      </c>
    </row>
    <row r="12" spans="1:7">
      <c r="A12" s="5"/>
      <c r="B12" s="18">
        <v>1.6</v>
      </c>
      <c r="C12" s="19">
        <v>25</v>
      </c>
      <c r="D12" s="20">
        <v>2576</v>
      </c>
      <c r="E12" s="17">
        <f t="shared" si="0"/>
        <v>64400</v>
      </c>
      <c r="F12" s="20">
        <f t="shared" si="1"/>
        <v>2834</v>
      </c>
      <c r="G12" s="20">
        <f t="shared" si="2"/>
        <v>70850</v>
      </c>
    </row>
    <row r="13" spans="1:7">
      <c r="A13" s="5"/>
      <c r="B13" s="14">
        <v>1.8</v>
      </c>
      <c r="C13" s="15">
        <v>16</v>
      </c>
      <c r="D13" s="16">
        <v>2773</v>
      </c>
      <c r="E13" s="17">
        <f t="shared" si="0"/>
        <v>44368</v>
      </c>
      <c r="F13" s="16">
        <f t="shared" si="1"/>
        <v>3050</v>
      </c>
      <c r="G13" s="16">
        <f t="shared" si="2"/>
        <v>48800</v>
      </c>
    </row>
    <row r="14" spans="1:7">
      <c r="A14" s="5"/>
      <c r="B14" s="18">
        <v>2</v>
      </c>
      <c r="C14" s="19">
        <v>10</v>
      </c>
      <c r="D14" s="20">
        <v>2973</v>
      </c>
      <c r="E14" s="17">
        <f t="shared" si="0"/>
        <v>29730</v>
      </c>
      <c r="F14" s="20">
        <f t="shared" si="1"/>
        <v>3270</v>
      </c>
      <c r="G14" s="20">
        <f t="shared" si="2"/>
        <v>32700</v>
      </c>
    </row>
    <row r="15" spans="1:7">
      <c r="A15" s="5"/>
      <c r="B15" s="14">
        <v>2.2000000000000002</v>
      </c>
      <c r="C15" s="15">
        <v>10</v>
      </c>
      <c r="D15" s="16">
        <v>3170</v>
      </c>
      <c r="E15" s="17">
        <f t="shared" si="0"/>
        <v>31700</v>
      </c>
      <c r="F15" s="16">
        <f t="shared" si="1"/>
        <v>3487</v>
      </c>
      <c r="G15" s="16">
        <f t="shared" si="2"/>
        <v>34870</v>
      </c>
    </row>
    <row r="16" spans="1:7">
      <c r="A16" s="5"/>
      <c r="B16" s="18">
        <v>2.4</v>
      </c>
      <c r="C16" s="19">
        <v>6</v>
      </c>
      <c r="D16" s="20">
        <v>3566</v>
      </c>
      <c r="E16" s="17">
        <f t="shared" si="0"/>
        <v>21396</v>
      </c>
      <c r="F16" s="20">
        <f t="shared" si="1"/>
        <v>3923</v>
      </c>
      <c r="G16" s="20">
        <f t="shared" si="2"/>
        <v>23538</v>
      </c>
    </row>
    <row r="17" spans="1:11">
      <c r="A17" s="5"/>
      <c r="B17" s="14">
        <v>2.6</v>
      </c>
      <c r="C17" s="15">
        <v>4</v>
      </c>
      <c r="D17" s="16">
        <v>3963</v>
      </c>
      <c r="E17" s="17">
        <f t="shared" si="0"/>
        <v>15852</v>
      </c>
      <c r="F17" s="16">
        <f t="shared" si="1"/>
        <v>4359</v>
      </c>
      <c r="G17" s="16">
        <f t="shared" si="2"/>
        <v>17436</v>
      </c>
    </row>
    <row r="18" spans="1:11">
      <c r="A18" s="5"/>
      <c r="B18" s="18">
        <v>2.8</v>
      </c>
      <c r="C18" s="19">
        <v>5</v>
      </c>
      <c r="D18" s="20">
        <v>4359</v>
      </c>
      <c r="E18" s="17">
        <f t="shared" si="0"/>
        <v>21795</v>
      </c>
      <c r="F18" s="20">
        <f t="shared" si="1"/>
        <v>4795</v>
      </c>
      <c r="G18" s="20">
        <f t="shared" si="2"/>
        <v>23975</v>
      </c>
    </row>
    <row r="19" spans="1:11">
      <c r="A19" s="5"/>
      <c r="B19" s="14">
        <v>3</v>
      </c>
      <c r="C19" s="15">
        <v>1</v>
      </c>
      <c r="D19" s="16">
        <v>4755</v>
      </c>
      <c r="E19" s="17">
        <f t="shared" si="0"/>
        <v>4755</v>
      </c>
      <c r="F19" s="16">
        <f t="shared" si="1"/>
        <v>5231</v>
      </c>
      <c r="G19" s="16">
        <f t="shared" si="2"/>
        <v>5231</v>
      </c>
    </row>
    <row r="20" spans="1:11">
      <c r="A20" s="5"/>
      <c r="B20" s="18">
        <v>3.2</v>
      </c>
      <c r="C20" s="19">
        <v>3</v>
      </c>
      <c r="D20" s="20">
        <v>5152</v>
      </c>
      <c r="E20" s="17">
        <f t="shared" si="0"/>
        <v>15456</v>
      </c>
      <c r="F20" s="20">
        <f t="shared" si="1"/>
        <v>5667</v>
      </c>
      <c r="G20" s="20">
        <f t="shared" si="2"/>
        <v>17001</v>
      </c>
    </row>
    <row r="21" spans="1:11">
      <c r="A21" s="5"/>
      <c r="B21" s="14">
        <v>3.4</v>
      </c>
      <c r="C21" s="15">
        <v>1</v>
      </c>
      <c r="D21" s="16">
        <v>5548</v>
      </c>
      <c r="E21" s="17">
        <f t="shared" si="0"/>
        <v>5548</v>
      </c>
      <c r="F21" s="16">
        <f t="shared" si="1"/>
        <v>6103</v>
      </c>
      <c r="G21" s="16">
        <f t="shared" si="2"/>
        <v>6103</v>
      </c>
    </row>
    <row r="22" spans="1:11">
      <c r="A22" s="5"/>
      <c r="B22" s="18">
        <v>3.6</v>
      </c>
      <c r="C22" s="19">
        <v>1</v>
      </c>
      <c r="D22" s="20">
        <v>5944</v>
      </c>
      <c r="E22" s="17">
        <f t="shared" si="0"/>
        <v>5944</v>
      </c>
      <c r="F22" s="20">
        <f t="shared" si="1"/>
        <v>6538</v>
      </c>
      <c r="G22" s="20">
        <f t="shared" si="2"/>
        <v>6538</v>
      </c>
    </row>
    <row r="23" spans="1:11">
      <c r="A23" s="5"/>
      <c r="B23" s="14">
        <v>3.8</v>
      </c>
      <c r="C23" s="15">
        <v>1</v>
      </c>
      <c r="D23" s="16">
        <v>6340</v>
      </c>
      <c r="E23" s="17">
        <f t="shared" si="0"/>
        <v>6340</v>
      </c>
      <c r="F23" s="16">
        <f t="shared" si="1"/>
        <v>6974</v>
      </c>
      <c r="G23" s="16">
        <f t="shared" si="2"/>
        <v>6974</v>
      </c>
    </row>
    <row r="24" spans="1:11">
      <c r="A24" s="5"/>
      <c r="B24" s="18">
        <v>4</v>
      </c>
      <c r="C24" s="19">
        <v>11</v>
      </c>
      <c r="D24" s="20">
        <v>6736</v>
      </c>
      <c r="E24" s="17">
        <f t="shared" si="0"/>
        <v>74096</v>
      </c>
      <c r="F24" s="20">
        <f t="shared" si="1"/>
        <v>7410</v>
      </c>
      <c r="G24" s="20">
        <f t="shared" si="2"/>
        <v>81510</v>
      </c>
    </row>
    <row r="25" spans="1:11">
      <c r="A25" s="5"/>
      <c r="B25" s="14">
        <v>9</v>
      </c>
      <c r="C25" s="15">
        <v>1</v>
      </c>
      <c r="D25" s="16">
        <v>9908</v>
      </c>
      <c r="E25" s="17">
        <f t="shared" si="0"/>
        <v>9908</v>
      </c>
      <c r="F25" s="16">
        <f t="shared" si="1"/>
        <v>10899</v>
      </c>
      <c r="G25" s="16">
        <f t="shared" si="2"/>
        <v>10899</v>
      </c>
    </row>
    <row r="26" spans="1:11">
      <c r="A26" s="5"/>
      <c r="B26" s="21" t="s">
        <v>6</v>
      </c>
      <c r="C26" s="22">
        <f>SUM(C7:C25)</f>
        <v>402</v>
      </c>
      <c r="D26" s="21"/>
      <c r="E26" s="23">
        <f>SUM(E7:E25)</f>
        <v>955248</v>
      </c>
      <c r="F26" s="10"/>
      <c r="G26" s="24">
        <f>SUM(G7:G25)</f>
        <v>1050795</v>
      </c>
    </row>
    <row r="27" spans="1:11" ht="19.5" customHeight="1">
      <c r="A27" s="47" t="s">
        <v>7</v>
      </c>
      <c r="B27" s="47"/>
      <c r="C27" s="47"/>
      <c r="D27" s="47"/>
      <c r="E27" s="47"/>
      <c r="F27" s="47"/>
      <c r="G27" s="24">
        <f>G26-E26</f>
        <v>95547</v>
      </c>
    </row>
    <row r="29" spans="1:11">
      <c r="B29" s="46" t="s">
        <v>0</v>
      </c>
      <c r="C29" s="46"/>
      <c r="D29" s="46"/>
      <c r="E29" s="46"/>
      <c r="F29" s="9" t="s">
        <v>1</v>
      </c>
      <c r="G29" s="10"/>
    </row>
    <row r="30" spans="1:11" ht="25.5">
      <c r="B30" s="11" t="s">
        <v>2</v>
      </c>
      <c r="C30" s="12" t="s">
        <v>3</v>
      </c>
      <c r="D30" s="9" t="s">
        <v>4</v>
      </c>
      <c r="E30" s="26" t="s">
        <v>5</v>
      </c>
      <c r="F30" s="13">
        <v>0.1</v>
      </c>
      <c r="G30" s="9" t="s">
        <v>8</v>
      </c>
      <c r="H30" s="27"/>
      <c r="I30" s="27"/>
      <c r="J30" s="27"/>
      <c r="K30" s="28"/>
    </row>
    <row r="31" spans="1:11">
      <c r="B31" s="14">
        <v>0.6</v>
      </c>
      <c r="C31" s="15">
        <v>6</v>
      </c>
      <c r="D31" s="16">
        <v>1372</v>
      </c>
      <c r="E31" s="17">
        <f t="shared" ref="E31:E39" si="3">+C31*D31</f>
        <v>8232</v>
      </c>
      <c r="F31" s="16">
        <f t="shared" ref="F31:F39" si="4">IF($F$6=0,0,ROUND(((D31*$F$6)+D31),0))</f>
        <v>1509</v>
      </c>
      <c r="G31" s="16">
        <f t="shared" ref="G31:G39" si="5">+F31*C31</f>
        <v>9054</v>
      </c>
      <c r="H31" s="29"/>
      <c r="I31" s="29"/>
      <c r="J31" s="29"/>
    </row>
    <row r="32" spans="1:11">
      <c r="B32" s="18">
        <v>0.8</v>
      </c>
      <c r="C32" s="19">
        <v>2</v>
      </c>
      <c r="D32" s="20">
        <v>1544</v>
      </c>
      <c r="E32" s="17">
        <f t="shared" si="3"/>
        <v>3088</v>
      </c>
      <c r="F32" s="20">
        <f t="shared" si="4"/>
        <v>1698</v>
      </c>
      <c r="G32" s="20">
        <f t="shared" si="5"/>
        <v>3396</v>
      </c>
      <c r="H32" s="29"/>
      <c r="I32" s="29"/>
      <c r="J32" s="29"/>
    </row>
    <row r="33" spans="2:10">
      <c r="B33" s="14">
        <v>1</v>
      </c>
      <c r="C33" s="15">
        <v>1</v>
      </c>
      <c r="D33" s="16">
        <v>1716</v>
      </c>
      <c r="E33" s="17">
        <f t="shared" si="3"/>
        <v>1716</v>
      </c>
      <c r="F33" s="16">
        <f t="shared" si="4"/>
        <v>1888</v>
      </c>
      <c r="G33" s="16">
        <f t="shared" si="5"/>
        <v>1888</v>
      </c>
      <c r="H33" s="29"/>
      <c r="I33" s="29"/>
      <c r="J33" s="29"/>
    </row>
    <row r="34" spans="2:10">
      <c r="B34" s="18">
        <v>1.2</v>
      </c>
      <c r="C34" s="19">
        <v>4</v>
      </c>
      <c r="D34" s="20">
        <v>1887</v>
      </c>
      <c r="E34" s="17">
        <f t="shared" si="3"/>
        <v>7548</v>
      </c>
      <c r="F34" s="20">
        <f t="shared" si="4"/>
        <v>2076</v>
      </c>
      <c r="G34" s="20">
        <f t="shared" si="5"/>
        <v>8304</v>
      </c>
      <c r="H34" s="29"/>
      <c r="I34" s="29"/>
      <c r="J34" s="29"/>
    </row>
    <row r="35" spans="2:10">
      <c r="B35" s="14">
        <v>1.4</v>
      </c>
      <c r="C35" s="15">
        <v>1</v>
      </c>
      <c r="D35" s="16">
        <v>2060</v>
      </c>
      <c r="E35" s="17">
        <f t="shared" si="3"/>
        <v>2060</v>
      </c>
      <c r="F35" s="16">
        <f t="shared" si="4"/>
        <v>2266</v>
      </c>
      <c r="G35" s="16">
        <f t="shared" si="5"/>
        <v>2266</v>
      </c>
      <c r="H35" s="29"/>
      <c r="I35" s="29"/>
      <c r="J35" s="29"/>
    </row>
    <row r="36" spans="2:10">
      <c r="B36" s="18">
        <v>1.8</v>
      </c>
      <c r="C36" s="19">
        <v>1</v>
      </c>
      <c r="D36" s="20">
        <v>2401</v>
      </c>
      <c r="E36" s="17">
        <f t="shared" si="3"/>
        <v>2401</v>
      </c>
      <c r="F36" s="20">
        <f t="shared" si="4"/>
        <v>2641</v>
      </c>
      <c r="G36" s="20">
        <f t="shared" si="5"/>
        <v>2641</v>
      </c>
      <c r="H36" s="29"/>
      <c r="I36" s="29"/>
      <c r="J36" s="29"/>
    </row>
    <row r="37" spans="2:10">
      <c r="B37" s="14">
        <v>2</v>
      </c>
      <c r="C37" s="15">
        <v>1</v>
      </c>
      <c r="D37" s="16">
        <v>2574</v>
      </c>
      <c r="E37" s="17">
        <f t="shared" si="3"/>
        <v>2574</v>
      </c>
      <c r="F37" s="16">
        <f t="shared" si="4"/>
        <v>2831</v>
      </c>
      <c r="G37" s="16">
        <f t="shared" si="5"/>
        <v>2831</v>
      </c>
      <c r="H37" s="29"/>
      <c r="I37" s="29"/>
      <c r="J37" s="29"/>
    </row>
    <row r="38" spans="2:10">
      <c r="B38" s="18">
        <v>2.4</v>
      </c>
      <c r="C38" s="19">
        <v>2</v>
      </c>
      <c r="D38" s="20">
        <v>3088</v>
      </c>
      <c r="E38" s="17">
        <f t="shared" si="3"/>
        <v>6176</v>
      </c>
      <c r="F38" s="20">
        <f t="shared" si="4"/>
        <v>3397</v>
      </c>
      <c r="G38" s="20">
        <f t="shared" si="5"/>
        <v>6794</v>
      </c>
      <c r="H38" s="29"/>
      <c r="I38" s="29"/>
      <c r="J38" s="29"/>
    </row>
    <row r="39" spans="2:10">
      <c r="B39" s="14">
        <v>2.6</v>
      </c>
      <c r="C39" s="15">
        <v>1</v>
      </c>
      <c r="D39" s="16">
        <v>3431</v>
      </c>
      <c r="E39" s="17">
        <f t="shared" si="3"/>
        <v>3431</v>
      </c>
      <c r="F39" s="16">
        <f t="shared" si="4"/>
        <v>3774</v>
      </c>
      <c r="G39" s="16">
        <f t="shared" si="5"/>
        <v>3774</v>
      </c>
      <c r="H39" s="29"/>
      <c r="I39" s="29"/>
      <c r="J39" s="29"/>
    </row>
    <row r="40" spans="2:10">
      <c r="B40" s="21" t="s">
        <v>6</v>
      </c>
      <c r="C40" s="25">
        <f>SUM(C31:C39)</f>
        <v>19</v>
      </c>
      <c r="D40" s="21"/>
      <c r="E40" s="23">
        <f>SUM(E31:E39)</f>
        <v>37226</v>
      </c>
      <c r="F40" s="10"/>
      <c r="G40" s="24">
        <f>SUM(G31:G39)</f>
        <v>40948</v>
      </c>
    </row>
    <row r="41" spans="2:10">
      <c r="B41" s="30"/>
      <c r="C41" s="30"/>
      <c r="D41" s="30"/>
      <c r="E41" s="30"/>
      <c r="F41" s="31" t="s">
        <v>9</v>
      </c>
      <c r="G41" s="24">
        <f>G40-E40</f>
        <v>3722</v>
      </c>
    </row>
    <row r="43" spans="2:10">
      <c r="B43" s="32"/>
      <c r="C43" s="33"/>
      <c r="D43" s="34"/>
      <c r="E43" s="34"/>
      <c r="F43" s="35" t="s">
        <v>10</v>
      </c>
      <c r="G43" s="36">
        <f>+G40+G26</f>
        <v>1091743</v>
      </c>
    </row>
  </sheetData>
  <mergeCells count="3">
    <mergeCell ref="B5:E5"/>
    <mergeCell ref="A27:F27"/>
    <mergeCell ref="B29:E29"/>
  </mergeCells>
  <pageMargins left="0.78749999999999998" right="0.78749999999999998" top="1.0631944444444399" bottom="1.0631944444444399" header="0.78749999999999998" footer="0.78749999999999998"/>
  <pageSetup paperSize="9" scale="90" orientation="portrait" useFirstPageNumber="1" horizontalDpi="300" verticalDpi="300" r:id="rId1"/>
  <headerFooter>
    <oddHeader>&amp;C&amp;"Times New Roman,Regular"&amp;12&amp;A</oddHeader>
    <oddFooter>&amp;C&amp;"Times New Roman,Regular"&amp;12Página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5:G25"/>
  <sheetViews>
    <sheetView workbookViewId="0">
      <selection activeCell="D31" sqref="D31"/>
    </sheetView>
  </sheetViews>
  <sheetFormatPr defaultRowHeight="12.75"/>
  <cols>
    <col min="1" max="1" width="11.5703125"/>
    <col min="2" max="2" width="12.140625" customWidth="1"/>
    <col min="3" max="3" width="11" customWidth="1"/>
    <col min="4" max="4" width="16" customWidth="1"/>
    <col min="5" max="5" width="14.5703125" customWidth="1"/>
    <col min="6" max="1025" width="11.5703125"/>
  </cols>
  <sheetData>
    <row r="5" spans="2:7" ht="27" customHeight="1">
      <c r="B5" s="48" t="s">
        <v>11</v>
      </c>
      <c r="C5" s="48"/>
      <c r="D5" s="48"/>
      <c r="E5" s="48"/>
    </row>
    <row r="6" spans="2:7" ht="25.5">
      <c r="B6" s="11" t="s">
        <v>2</v>
      </c>
      <c r="C6" s="12" t="s">
        <v>3</v>
      </c>
      <c r="D6" s="9" t="s">
        <v>12</v>
      </c>
      <c r="E6" s="9" t="s">
        <v>5</v>
      </c>
    </row>
    <row r="7" spans="2:7" s="1" customFormat="1" ht="18" customHeight="1">
      <c r="B7" s="14">
        <v>0.6</v>
      </c>
      <c r="C7" s="15">
        <v>64</v>
      </c>
      <c r="D7" s="16">
        <v>1744</v>
      </c>
      <c r="E7" s="17">
        <f t="shared" ref="E7:E24" si="0">+C7*D7</f>
        <v>111616</v>
      </c>
      <c r="F7" s="37" t="s">
        <v>13</v>
      </c>
      <c r="G7" s="37">
        <v>63</v>
      </c>
    </row>
    <row r="8" spans="2:7" s="1" customFormat="1" ht="18" customHeight="1">
      <c r="B8" s="18">
        <v>0.8</v>
      </c>
      <c r="C8" s="19">
        <v>60</v>
      </c>
      <c r="D8" s="20">
        <v>1961</v>
      </c>
      <c r="E8" s="17">
        <f t="shared" si="0"/>
        <v>117660</v>
      </c>
      <c r="F8" s="37" t="s">
        <v>14</v>
      </c>
      <c r="G8" s="37">
        <v>62</v>
      </c>
    </row>
    <row r="9" spans="2:7" s="1" customFormat="1" ht="18" customHeight="1">
      <c r="B9" s="14">
        <v>1</v>
      </c>
      <c r="C9" s="15">
        <v>61</v>
      </c>
      <c r="D9" s="16">
        <v>2180</v>
      </c>
      <c r="E9" s="17">
        <f t="shared" si="0"/>
        <v>132980</v>
      </c>
      <c r="F9" s="37" t="s">
        <v>15</v>
      </c>
      <c r="G9" s="37">
        <v>64</v>
      </c>
    </row>
    <row r="10" spans="2:7" s="1" customFormat="1" ht="18" customHeight="1">
      <c r="B10" s="18">
        <v>1.2</v>
      </c>
      <c r="C10" s="19">
        <v>78</v>
      </c>
      <c r="D10" s="20">
        <v>2397</v>
      </c>
      <c r="E10" s="17">
        <f t="shared" si="0"/>
        <v>186966</v>
      </c>
      <c r="F10" s="37" t="s">
        <v>16</v>
      </c>
      <c r="G10" s="37">
        <v>83</v>
      </c>
    </row>
    <row r="11" spans="2:7" s="1" customFormat="1" ht="18" customHeight="1">
      <c r="B11" s="14">
        <v>1.4</v>
      </c>
      <c r="C11" s="15">
        <v>44</v>
      </c>
      <c r="D11" s="16">
        <v>2617</v>
      </c>
      <c r="E11" s="17">
        <f t="shared" si="0"/>
        <v>115148</v>
      </c>
      <c r="F11" s="37" t="s">
        <v>17</v>
      </c>
      <c r="G11" s="37">
        <v>45</v>
      </c>
    </row>
    <row r="12" spans="2:7" s="1" customFormat="1" ht="18" customHeight="1">
      <c r="B12" s="18">
        <v>1.6</v>
      </c>
      <c r="C12" s="19">
        <v>25</v>
      </c>
      <c r="D12" s="20">
        <v>2834</v>
      </c>
      <c r="E12" s="17">
        <f t="shared" si="0"/>
        <v>70850</v>
      </c>
      <c r="F12" s="37" t="s">
        <v>18</v>
      </c>
      <c r="G12" s="37">
        <v>24</v>
      </c>
    </row>
    <row r="13" spans="2:7" s="1" customFormat="1" ht="18" customHeight="1">
      <c r="B13" s="14">
        <v>1.8</v>
      </c>
      <c r="C13" s="15">
        <v>16</v>
      </c>
      <c r="D13" s="16">
        <v>3050</v>
      </c>
      <c r="E13" s="17">
        <f t="shared" si="0"/>
        <v>48800</v>
      </c>
      <c r="F13" s="37" t="s">
        <v>19</v>
      </c>
      <c r="G13" s="37">
        <v>18</v>
      </c>
    </row>
    <row r="14" spans="2:7" s="1" customFormat="1" ht="18" customHeight="1">
      <c r="B14" s="18">
        <v>2</v>
      </c>
      <c r="C14" s="19">
        <v>10</v>
      </c>
      <c r="D14" s="20">
        <v>3270</v>
      </c>
      <c r="E14" s="17">
        <f t="shared" si="0"/>
        <v>32700</v>
      </c>
      <c r="F14" s="37" t="s">
        <v>20</v>
      </c>
      <c r="G14" s="37">
        <v>10</v>
      </c>
    </row>
    <row r="15" spans="2:7" s="1" customFormat="1" ht="18" customHeight="1">
      <c r="B15" s="14">
        <v>2.2000000000000002</v>
      </c>
      <c r="C15" s="15">
        <v>10</v>
      </c>
      <c r="D15" s="16">
        <v>3487</v>
      </c>
      <c r="E15" s="17">
        <f t="shared" si="0"/>
        <v>34870</v>
      </c>
      <c r="F15" s="37" t="s">
        <v>21</v>
      </c>
      <c r="G15" s="37">
        <v>10</v>
      </c>
    </row>
    <row r="16" spans="2:7" s="1" customFormat="1" ht="18" customHeight="1">
      <c r="B16" s="18">
        <v>2.4</v>
      </c>
      <c r="C16" s="19">
        <v>6</v>
      </c>
      <c r="D16" s="20">
        <v>3923</v>
      </c>
      <c r="E16" s="17">
        <f t="shared" si="0"/>
        <v>23538</v>
      </c>
      <c r="F16" s="37" t="s">
        <v>22</v>
      </c>
      <c r="G16" s="37">
        <v>8</v>
      </c>
    </row>
    <row r="17" spans="2:7" s="1" customFormat="1" ht="18" customHeight="1">
      <c r="B17" s="14">
        <v>2.6</v>
      </c>
      <c r="C17" s="15">
        <v>4</v>
      </c>
      <c r="D17" s="16">
        <v>4359</v>
      </c>
      <c r="E17" s="17">
        <f t="shared" si="0"/>
        <v>17436</v>
      </c>
      <c r="F17" s="37" t="s">
        <v>23</v>
      </c>
      <c r="G17" s="37">
        <v>6</v>
      </c>
    </row>
    <row r="18" spans="2:7" s="1" customFormat="1" ht="18" customHeight="1">
      <c r="B18" s="18">
        <v>2.8</v>
      </c>
      <c r="C18" s="19">
        <v>5</v>
      </c>
      <c r="D18" s="20">
        <v>4795</v>
      </c>
      <c r="E18" s="17">
        <f t="shared" si="0"/>
        <v>23975</v>
      </c>
      <c r="F18" s="37" t="s">
        <v>24</v>
      </c>
      <c r="G18" s="37">
        <v>4</v>
      </c>
    </row>
    <row r="19" spans="2:7" s="1" customFormat="1" ht="18" customHeight="1">
      <c r="B19" s="14">
        <v>3</v>
      </c>
      <c r="C19" s="15">
        <v>1</v>
      </c>
      <c r="D19" s="16">
        <v>5231</v>
      </c>
      <c r="E19" s="17">
        <f t="shared" si="0"/>
        <v>5231</v>
      </c>
      <c r="F19" s="37" t="s">
        <v>25</v>
      </c>
      <c r="G19" s="37">
        <v>2</v>
      </c>
    </row>
    <row r="20" spans="2:7" s="1" customFormat="1" ht="18" customHeight="1">
      <c r="B20" s="18">
        <v>3.2</v>
      </c>
      <c r="C20" s="19">
        <v>3</v>
      </c>
      <c r="D20" s="20">
        <v>5667</v>
      </c>
      <c r="E20" s="17">
        <f t="shared" si="0"/>
        <v>17001</v>
      </c>
      <c r="F20" s="37" t="s">
        <v>26</v>
      </c>
      <c r="G20" s="37">
        <v>1</v>
      </c>
    </row>
    <row r="21" spans="2:7" s="1" customFormat="1" ht="18" customHeight="1">
      <c r="B21" s="14">
        <v>3.4</v>
      </c>
      <c r="C21" s="15">
        <v>1</v>
      </c>
      <c r="D21" s="16">
        <v>6103</v>
      </c>
      <c r="E21" s="17">
        <f t="shared" si="0"/>
        <v>6103</v>
      </c>
      <c r="F21" s="37" t="s">
        <v>27</v>
      </c>
      <c r="G21" s="37">
        <v>3</v>
      </c>
    </row>
    <row r="22" spans="2:7" s="1" customFormat="1" ht="18" customHeight="1">
      <c r="B22" s="18">
        <v>3.6</v>
      </c>
      <c r="C22" s="19">
        <v>1</v>
      </c>
      <c r="D22" s="20">
        <v>6538</v>
      </c>
      <c r="E22" s="17">
        <f t="shared" si="0"/>
        <v>6538</v>
      </c>
      <c r="F22" s="37" t="s">
        <v>28</v>
      </c>
      <c r="G22" s="37">
        <v>1</v>
      </c>
    </row>
    <row r="23" spans="2:7" s="1" customFormat="1" ht="18" customHeight="1">
      <c r="B23" s="14">
        <v>4</v>
      </c>
      <c r="C23" s="15">
        <v>11</v>
      </c>
      <c r="D23" s="16">
        <v>7410</v>
      </c>
      <c r="E23" s="17">
        <f t="shared" si="0"/>
        <v>81510</v>
      </c>
      <c r="F23" s="37" t="s">
        <v>29</v>
      </c>
      <c r="G23" s="37">
        <v>12</v>
      </c>
    </row>
    <row r="24" spans="2:7" s="1" customFormat="1" ht="18" customHeight="1">
      <c r="B24" s="18">
        <v>9</v>
      </c>
      <c r="C24" s="19">
        <v>1</v>
      </c>
      <c r="D24" s="20">
        <v>10899</v>
      </c>
      <c r="E24" s="17">
        <f t="shared" si="0"/>
        <v>10899</v>
      </c>
      <c r="F24" s="37" t="s">
        <v>30</v>
      </c>
      <c r="G24" s="37">
        <v>1</v>
      </c>
    </row>
    <row r="25" spans="2:7">
      <c r="B25" s="21" t="s">
        <v>6</v>
      </c>
      <c r="C25" s="22">
        <f>SUM(C7:C24)</f>
        <v>401</v>
      </c>
      <c r="D25" s="21"/>
      <c r="E25" s="23">
        <f>SUM(E7:E24)</f>
        <v>1043821</v>
      </c>
      <c r="F25" s="1"/>
      <c r="G25" s="1"/>
    </row>
  </sheetData>
  <mergeCells count="1">
    <mergeCell ref="B5:E5"/>
  </mergeCells>
  <printOptions horizontalCentered="1"/>
  <pageMargins left="0.21597222222222201" right="0.24374999999999999" top="0.35069444444444398" bottom="0.78749999999999998" header="0.51180555555555496" footer="0.51180555555555496"/>
  <pageSetup paperSize="9" scale="115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G25"/>
  <sheetViews>
    <sheetView workbookViewId="0">
      <selection activeCell="I16" sqref="I16"/>
    </sheetView>
  </sheetViews>
  <sheetFormatPr defaultRowHeight="12.75"/>
  <cols>
    <col min="1" max="1" width="11.5703125"/>
    <col min="2" max="2" width="12.140625" customWidth="1"/>
    <col min="3" max="3" width="11" customWidth="1"/>
    <col min="4" max="4" width="16" customWidth="1"/>
    <col min="5" max="5" width="14.5703125" customWidth="1"/>
    <col min="6" max="1025" width="11.5703125"/>
  </cols>
  <sheetData>
    <row r="5" spans="2:7" ht="27" customHeight="1">
      <c r="B5" s="48" t="s">
        <v>11</v>
      </c>
      <c r="C5" s="48"/>
      <c r="D5" s="48"/>
      <c r="E5" s="48"/>
    </row>
    <row r="6" spans="2:7" ht="25.5">
      <c r="B6" s="11" t="s">
        <v>2</v>
      </c>
      <c r="C6" s="12" t="s">
        <v>3</v>
      </c>
      <c r="D6" s="9" t="s">
        <v>12</v>
      </c>
      <c r="E6" s="9" t="s">
        <v>5</v>
      </c>
    </row>
    <row r="7" spans="2:7" s="1" customFormat="1" ht="18" customHeight="1">
      <c r="B7" s="38">
        <v>0.6</v>
      </c>
      <c r="C7" s="39">
        <v>63</v>
      </c>
      <c r="D7" s="40">
        <v>1744</v>
      </c>
      <c r="E7" s="41">
        <f t="shared" ref="E7:E24" si="0">+C7*D7</f>
        <v>109872</v>
      </c>
      <c r="F7" s="37"/>
      <c r="G7" s="37"/>
    </row>
    <row r="8" spans="2:7" s="1" customFormat="1" ht="18" customHeight="1">
      <c r="B8" s="42">
        <v>0.8</v>
      </c>
      <c r="C8" s="43">
        <v>62</v>
      </c>
      <c r="D8" s="20">
        <v>1961</v>
      </c>
      <c r="E8" s="17">
        <f t="shared" si="0"/>
        <v>121582</v>
      </c>
      <c r="F8" s="37"/>
      <c r="G8" s="37"/>
    </row>
    <row r="9" spans="2:7" s="1" customFormat="1" ht="18" customHeight="1">
      <c r="B9" s="38">
        <v>1</v>
      </c>
      <c r="C9" s="39">
        <v>64</v>
      </c>
      <c r="D9" s="16">
        <v>2180</v>
      </c>
      <c r="E9" s="17">
        <f t="shared" si="0"/>
        <v>139520</v>
      </c>
      <c r="F9" s="37"/>
      <c r="G9" s="37"/>
    </row>
    <row r="10" spans="2:7" s="1" customFormat="1" ht="18" customHeight="1">
      <c r="B10" s="42">
        <v>1.2</v>
      </c>
      <c r="C10" s="43">
        <v>83</v>
      </c>
      <c r="D10" s="20">
        <v>2397</v>
      </c>
      <c r="E10" s="17">
        <f t="shared" si="0"/>
        <v>198951</v>
      </c>
      <c r="F10" s="37"/>
      <c r="G10" s="37"/>
    </row>
    <row r="11" spans="2:7" s="1" customFormat="1" ht="18" customHeight="1">
      <c r="B11" s="38">
        <v>1.4</v>
      </c>
      <c r="C11" s="39">
        <v>45</v>
      </c>
      <c r="D11" s="16">
        <v>2617</v>
      </c>
      <c r="E11" s="17">
        <f t="shared" si="0"/>
        <v>117765</v>
      </c>
      <c r="F11" s="37"/>
      <c r="G11" s="37"/>
    </row>
    <row r="12" spans="2:7" s="1" customFormat="1" ht="18" customHeight="1">
      <c r="B12" s="42">
        <v>1.6</v>
      </c>
      <c r="C12" s="43">
        <v>24</v>
      </c>
      <c r="D12" s="20">
        <v>2834</v>
      </c>
      <c r="E12" s="17">
        <f t="shared" si="0"/>
        <v>68016</v>
      </c>
      <c r="F12" s="37"/>
      <c r="G12" s="37"/>
    </row>
    <row r="13" spans="2:7" s="1" customFormat="1" ht="18" customHeight="1">
      <c r="B13" s="38">
        <v>1.8</v>
      </c>
      <c r="C13" s="39">
        <v>18</v>
      </c>
      <c r="D13" s="16">
        <v>3050</v>
      </c>
      <c r="E13" s="17">
        <f t="shared" si="0"/>
        <v>54900</v>
      </c>
      <c r="F13" s="37"/>
      <c r="G13" s="37"/>
    </row>
    <row r="14" spans="2:7" s="1" customFormat="1" ht="18" customHeight="1">
      <c r="B14" s="42">
        <v>2</v>
      </c>
      <c r="C14" s="43">
        <v>10</v>
      </c>
      <c r="D14" s="20">
        <v>3270</v>
      </c>
      <c r="E14" s="17">
        <f t="shared" si="0"/>
        <v>32700</v>
      </c>
      <c r="F14" s="37"/>
      <c r="G14" s="37"/>
    </row>
    <row r="15" spans="2:7" s="1" customFormat="1" ht="18" customHeight="1">
      <c r="B15" s="38">
        <v>2.2000000000000002</v>
      </c>
      <c r="C15" s="39">
        <v>10</v>
      </c>
      <c r="D15" s="16">
        <v>3487</v>
      </c>
      <c r="E15" s="17">
        <f t="shared" si="0"/>
        <v>34870</v>
      </c>
      <c r="F15" s="37"/>
      <c r="G15" s="37"/>
    </row>
    <row r="16" spans="2:7" s="1" customFormat="1" ht="18" customHeight="1">
      <c r="B16" s="42">
        <v>2.4</v>
      </c>
      <c r="C16" s="43">
        <v>8</v>
      </c>
      <c r="D16" s="20">
        <v>3923</v>
      </c>
      <c r="E16" s="17">
        <f t="shared" si="0"/>
        <v>31384</v>
      </c>
      <c r="F16" s="37"/>
      <c r="G16" s="37"/>
    </row>
    <row r="17" spans="2:7" s="1" customFormat="1" ht="18" customHeight="1">
      <c r="B17" s="38">
        <v>2.6</v>
      </c>
      <c r="C17" s="39">
        <v>6</v>
      </c>
      <c r="D17" s="16">
        <v>4359</v>
      </c>
      <c r="E17" s="17">
        <f t="shared" si="0"/>
        <v>26154</v>
      </c>
      <c r="F17" s="37"/>
      <c r="G17" s="37"/>
    </row>
    <row r="18" spans="2:7" s="1" customFormat="1" ht="18" customHeight="1">
      <c r="B18" s="42">
        <v>2.8</v>
      </c>
      <c r="C18" s="43">
        <v>4</v>
      </c>
      <c r="D18" s="20">
        <v>4795</v>
      </c>
      <c r="E18" s="17">
        <f t="shared" si="0"/>
        <v>19180</v>
      </c>
      <c r="F18" s="37"/>
      <c r="G18" s="37"/>
    </row>
    <row r="19" spans="2:7" s="1" customFormat="1" ht="18" customHeight="1">
      <c r="B19" s="38">
        <v>3</v>
      </c>
      <c r="C19" s="39">
        <v>2</v>
      </c>
      <c r="D19" s="16">
        <v>5231</v>
      </c>
      <c r="E19" s="17">
        <f t="shared" si="0"/>
        <v>10462</v>
      </c>
      <c r="F19" s="37"/>
      <c r="G19" s="37"/>
    </row>
    <row r="20" spans="2:7" s="1" customFormat="1" ht="18" customHeight="1">
      <c r="B20" s="42">
        <v>3.2</v>
      </c>
      <c r="C20" s="43">
        <v>1</v>
      </c>
      <c r="D20" s="20">
        <v>5667</v>
      </c>
      <c r="E20" s="17">
        <f t="shared" si="0"/>
        <v>5667</v>
      </c>
      <c r="F20" s="37"/>
      <c r="G20" s="37"/>
    </row>
    <row r="21" spans="2:7" s="1" customFormat="1" ht="18" customHeight="1">
      <c r="B21" s="38">
        <v>3.4</v>
      </c>
      <c r="C21" s="39">
        <v>3</v>
      </c>
      <c r="D21" s="16">
        <v>6103</v>
      </c>
      <c r="E21" s="17">
        <f t="shared" si="0"/>
        <v>18309</v>
      </c>
      <c r="F21" s="37"/>
      <c r="G21" s="37"/>
    </row>
    <row r="22" spans="2:7" s="1" customFormat="1" ht="18" customHeight="1">
      <c r="B22" s="42">
        <v>3.6</v>
      </c>
      <c r="C22" s="43">
        <v>1</v>
      </c>
      <c r="D22" s="20">
        <v>6538</v>
      </c>
      <c r="E22" s="17">
        <f t="shared" si="0"/>
        <v>6538</v>
      </c>
      <c r="F22" s="37"/>
      <c r="G22" s="37"/>
    </row>
    <row r="23" spans="2:7" s="1" customFormat="1" ht="18" customHeight="1">
      <c r="B23" s="38">
        <v>4</v>
      </c>
      <c r="C23" s="39">
        <v>12</v>
      </c>
      <c r="D23" s="44">
        <v>7410</v>
      </c>
      <c r="E23" s="17">
        <f t="shared" si="0"/>
        <v>88920</v>
      </c>
      <c r="F23" s="37"/>
      <c r="G23" s="37"/>
    </row>
    <row r="24" spans="2:7" s="1" customFormat="1" ht="18" customHeight="1">
      <c r="B24" s="42">
        <v>9</v>
      </c>
      <c r="C24" s="43">
        <v>1</v>
      </c>
      <c r="D24" s="45">
        <v>10899</v>
      </c>
      <c r="E24" s="17">
        <f t="shared" si="0"/>
        <v>10899</v>
      </c>
      <c r="F24" s="37"/>
      <c r="G24" s="37"/>
    </row>
    <row r="25" spans="2:7">
      <c r="B25" s="21" t="s">
        <v>6</v>
      </c>
      <c r="C25" s="22">
        <f>SUM(C7:C24)</f>
        <v>417</v>
      </c>
      <c r="D25" s="21"/>
      <c r="E25" s="23">
        <f>SUM(E7:E24)</f>
        <v>1095689</v>
      </c>
      <c r="F25" s="1"/>
      <c r="G25" s="1"/>
    </row>
  </sheetData>
  <mergeCells count="1">
    <mergeCell ref="B5:E5"/>
  </mergeCells>
  <printOptions horizontalCentered="1"/>
  <pageMargins left="0.21597222222222201" right="0.24374999999999999" top="0.35069444444444398" bottom="0.78749999999999998" header="0.51180555555555496" footer="0.51180555555555496"/>
  <pageSetup paperSize="9" scale="115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LibreOffice/6.1.2.1$Linux_X86_64 LibreOffice_project/65905a128db06ba48db947242809d14d3f9a93fe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Tabela _Contrato_2025</vt:lpstr>
      <vt:lpstr>402_Publicar_2025</vt:lpstr>
      <vt:lpstr>417_Publicar_2025_2</vt:lpstr>
      <vt:lpstr>'402_Publicar_2025'!Area_de_impressao</vt:lpstr>
      <vt:lpstr>'417_Publicar_2025_2'!Area_de_impressao</vt:lpstr>
      <vt:lpstr>'Tabela _Contrato_2025'!Area_de_impressao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Financeiro</dc:creator>
  <dc:description/>
  <cp:lastModifiedBy>Geraldo</cp:lastModifiedBy>
  <cp:revision>20</cp:revision>
  <cp:lastPrinted>2022-03-08T17:13:02Z</cp:lastPrinted>
  <dcterms:created xsi:type="dcterms:W3CDTF">2021-11-24T15:02:11Z</dcterms:created>
  <dcterms:modified xsi:type="dcterms:W3CDTF">2025-04-07T21:15:56Z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